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40BD7A4F-5917-4D98-817F-59E790EEE57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<sst xmlns="http://schemas.openxmlformats.org/spreadsheetml/2006/main" count="47" uniqueCount="40">
  <si>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</si>
  <si>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</si>
  <si>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</si>
  <si>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</si>
  <si>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</si>
  <si>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</si>
  <si>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</si>
  <si>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</si>
  <si>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</si>
  <si>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</si>
  <si>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</si>
  <si>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</si>
  <si>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</si>
  <si>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</si>
  <si>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</si>
  <si>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</si>
  <si>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</si>
  <si>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</si>
  <si>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</si>
  <si>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</si>
  <si>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</si>
  <si>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</si>
  <si>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</si>
  <si>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</si>
  <si>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</si>
  <si>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</si>
  <si>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</si>
  <si>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</si>
  <si>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</si>
  <si>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</si>
  <si>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</si>
  <si>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</si>
  <si>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</si>
  <si>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</si>
  <si>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</si>
  <si>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</si>
  <si>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ZİRVE METAL NEDİM ŞABAN</t>
  </si>
  <si>
    <t>22,06,2023</t>
  </si>
  <si>
    <t>MEHMET YÖNTEM</t>
  </si>
  <si>
    <t>İSKENDERUN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</si>
</sst>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27" sqref="C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38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45099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37</v>
      </c>
      <c r="D5" s="11"/>
      <c r="E5" s="12">
        <v>72120</v>
      </c>
      <c r="F5" s="1"/>
      <c r="G5" s="13" t="str">
        <f t="shared" ref="G5:G6" si="0">IF(A5="","",(A5))</f>
        <v>ZİRVE METAL NEDİM ŞABAN</v>
      </c>
      <c r="H5" s="12">
        <v>72120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72120</v>
      </c>
      <c r="F22" s="1"/>
      <c r="G22" s="17" t="s">
        <v>17</v>
      </c>
      <c r="H22" s="18">
        <f>SUM(H5:H21)</f>
        <v>74320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387771</v>
      </c>
      <c r="D25" s="19">
        <v>388730</v>
      </c>
      <c r="E25" s="20">
        <f>IF(C25="","",SUM(D25-C25))</f>
        <v>959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1490</v>
      </c>
      <c r="D26" s="22"/>
      <c r="E26" s="21">
        <f>IF(C26="","",SUM(C26/E25))</f>
        <v>1.553701772679875</v>
      </c>
      <c r="F26" s="1"/>
      <c r="G26" s="11" t="s">
        <v>26</v>
      </c>
      <c r="H26" s="12">
        <v>1490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1615</v>
      </c>
      <c r="D27" s="22"/>
      <c r="E27" s="23">
        <f>SUM(C27/E22)</f>
        <v>2.2393233499722685E-2</v>
      </c>
      <c r="F27" s="1"/>
      <c r="G27" s="11" t="s">
        <v>28</v>
      </c>
      <c r="H27" s="12">
        <v>125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1615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72705</v>
      </c>
      <c r="D36" s="1"/>
      <c r="E36" s="1"/>
      <c r="F36" s="1"/>
      <c r="G36" s="27" t="s">
        <v>32</v>
      </c>
      <c r="H36" s="16">
        <f>IF(H33="","",SUM(H22-H33))</f>
        <v>72705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38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2023-06-22T05:51:55Z</cp:lastPrinted>
  <dcterms:created xsi:type="dcterms:W3CDTF">2022-08-24T05:29:34Z</dcterms:created>
  <dcterms:modified xsi:type="dcterms:W3CDTF">2023-06-22T06:38:00Z</dcterms:modified>
</cp:coreProperties>
</file>